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"/>
    </mc:Choice>
  </mc:AlternateContent>
  <bookViews>
    <workbookView xWindow="0" yWindow="0" windowWidth="21570" windowHeight="7875" xr2:uid="{CBF8F5B4-5EC6-4A04-B06F-BD579AA92949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1" l="1"/>
  <c r="H40" i="1"/>
  <c r="G40" i="1"/>
  <c r="K40" i="1" s="1"/>
  <c r="M40" i="1" s="1"/>
  <c r="F40" i="1"/>
  <c r="J40" i="1" s="1"/>
  <c r="L40" i="1" s="1"/>
  <c r="I39" i="1"/>
  <c r="H39" i="1"/>
  <c r="G39" i="1"/>
  <c r="F39" i="1"/>
  <c r="J39" i="1" s="1"/>
  <c r="L39" i="1" s="1"/>
  <c r="I38" i="1"/>
  <c r="H38" i="1"/>
  <c r="G38" i="1"/>
  <c r="K38" i="1" s="1"/>
  <c r="M38" i="1" s="1"/>
  <c r="F38" i="1"/>
  <c r="I37" i="1"/>
  <c r="H37" i="1"/>
  <c r="G37" i="1"/>
  <c r="F37" i="1"/>
  <c r="J37" i="1" s="1"/>
  <c r="L37" i="1" s="1"/>
  <c r="I36" i="1"/>
  <c r="H36" i="1"/>
  <c r="G36" i="1"/>
  <c r="K36" i="1" s="1"/>
  <c r="M36" i="1" s="1"/>
  <c r="F36" i="1"/>
  <c r="G11" i="1"/>
  <c r="H11" i="1"/>
  <c r="I11" i="1"/>
  <c r="J11" i="1"/>
  <c r="N37" i="1" l="1"/>
  <c r="O37" i="1" s="1"/>
  <c r="N39" i="1"/>
  <c r="P39" i="1" s="1"/>
  <c r="Q39" i="1" s="1"/>
  <c r="K37" i="1"/>
  <c r="M37" i="1" s="1"/>
  <c r="K39" i="1"/>
  <c r="M39" i="1" s="1"/>
  <c r="L11" i="1"/>
  <c r="N11" i="1" s="1"/>
  <c r="O11" i="1" s="1"/>
  <c r="K11" i="1"/>
  <c r="M11" i="1" s="1"/>
  <c r="J36" i="1"/>
  <c r="L36" i="1" s="1"/>
  <c r="N40" i="1"/>
  <c r="P40" i="1" s="1"/>
  <c r="Q40" i="1" s="1"/>
  <c r="J38" i="1"/>
  <c r="L38" i="1" s="1"/>
  <c r="N38" i="1" s="1"/>
  <c r="P37" i="1"/>
  <c r="Q37" i="1" s="1"/>
  <c r="N36" i="1"/>
  <c r="O36" i="1" s="1"/>
  <c r="O39" i="1"/>
  <c r="L13" i="1"/>
  <c r="N13" i="1" s="1"/>
  <c r="K13" i="1"/>
  <c r="M13" i="1" s="1"/>
  <c r="O13" i="1" s="1"/>
  <c r="J13" i="1"/>
  <c r="I13" i="1"/>
  <c r="H13" i="1"/>
  <c r="G13" i="1"/>
  <c r="J12" i="1"/>
  <c r="I12" i="1"/>
  <c r="H12" i="1"/>
  <c r="L12" i="1" s="1"/>
  <c r="N12" i="1" s="1"/>
  <c r="G12" i="1"/>
  <c r="K12" i="1" s="1"/>
  <c r="M12" i="1" s="1"/>
  <c r="O12" i="1" s="1"/>
  <c r="J10" i="1"/>
  <c r="I10" i="1"/>
  <c r="K10" i="1" s="1"/>
  <c r="M10" i="1" s="1"/>
  <c r="O10" i="1" s="1"/>
  <c r="H10" i="1"/>
  <c r="L10" i="1" s="1"/>
  <c r="N10" i="1" s="1"/>
  <c r="G10" i="1"/>
  <c r="L9" i="1"/>
  <c r="N9" i="1" s="1"/>
  <c r="J9" i="1"/>
  <c r="I9" i="1"/>
  <c r="K9" i="1" s="1"/>
  <c r="M9" i="1" s="1"/>
  <c r="H9" i="1"/>
  <c r="G9" i="1"/>
  <c r="J8" i="1"/>
  <c r="I8" i="1"/>
  <c r="H8" i="1"/>
  <c r="L8" i="1" s="1"/>
  <c r="N8" i="1" s="1"/>
  <c r="G8" i="1"/>
  <c r="K8" i="1" s="1"/>
  <c r="M8" i="1" s="1"/>
  <c r="O8" i="1" s="1"/>
  <c r="K7" i="1"/>
  <c r="M7" i="1" s="1"/>
  <c r="O7" i="1" s="1"/>
  <c r="J7" i="1"/>
  <c r="L7" i="1" s="1"/>
  <c r="N7" i="1" s="1"/>
  <c r="I7" i="1"/>
  <c r="H7" i="1"/>
  <c r="G7" i="1"/>
  <c r="J6" i="1"/>
  <c r="L6" i="1" s="1"/>
  <c r="N6" i="1" s="1"/>
  <c r="I6" i="1"/>
  <c r="H6" i="1"/>
  <c r="G6" i="1"/>
  <c r="K6" i="1" s="1"/>
  <c r="M6" i="1" s="1"/>
  <c r="O6" i="1" s="1"/>
  <c r="Q6" i="1" l="1"/>
  <c r="P6" i="1"/>
  <c r="P8" i="1"/>
  <c r="Q8" i="1"/>
  <c r="P10" i="1"/>
  <c r="Q10" i="1"/>
  <c r="Q7" i="1"/>
  <c r="P7" i="1"/>
  <c r="Q12" i="1"/>
  <c r="P12" i="1"/>
  <c r="P13" i="1"/>
  <c r="Q13" i="1"/>
  <c r="O9" i="1"/>
  <c r="P36" i="1"/>
  <c r="Q36" i="1" s="1"/>
  <c r="O40" i="1"/>
  <c r="O38" i="1"/>
  <c r="P38" i="1"/>
  <c r="Q38" i="1" s="1"/>
  <c r="P11" i="1"/>
  <c r="Q11" i="1"/>
  <c r="Q9" i="1" l="1"/>
  <c r="P9" i="1"/>
</calcChain>
</file>

<file path=xl/sharedStrings.xml><?xml version="1.0" encoding="utf-8"?>
<sst xmlns="http://schemas.openxmlformats.org/spreadsheetml/2006/main" count="62" uniqueCount="34">
  <si>
    <t>氦</t>
  </si>
  <si>
    <t>颜色</t>
  </si>
  <si>
    <t>红（暗）</t>
  </si>
  <si>
    <t>红</t>
  </si>
  <si>
    <t>黄</t>
  </si>
  <si>
    <t>绿（亮）</t>
  </si>
  <si>
    <t>绿</t>
  </si>
  <si>
    <t>蓝绿</t>
  </si>
  <si>
    <t>蓝</t>
  </si>
  <si>
    <t>紫</t>
  </si>
  <si>
    <t>λ/nm</t>
  </si>
  <si>
    <t>θ右</t>
  </si>
  <si>
    <t>θ’右</t>
  </si>
  <si>
    <t>Deg</t>
  </si>
  <si>
    <t>Rad</t>
  </si>
  <si>
    <t>Con_1</t>
  </si>
  <si>
    <t>Con_2</t>
  </si>
  <si>
    <t>ϕ</t>
  </si>
  <si>
    <t>Add_1</t>
  </si>
  <si>
    <t>Add_2</t>
  </si>
  <si>
    <t>sinθ</t>
  </si>
  <si>
    <r>
      <t>θ</t>
    </r>
    <r>
      <rPr>
        <sz val="11"/>
        <color theme="1"/>
        <rFont val="Calibri"/>
        <family val="2"/>
        <charset val="134"/>
        <scheme val="minor"/>
      </rPr>
      <t>左</t>
    </r>
  </si>
  <si>
    <r>
      <t>θ‘</t>
    </r>
    <r>
      <rPr>
        <sz val="11"/>
        <color theme="1"/>
        <rFont val="Calibri"/>
        <family val="2"/>
        <charset val="134"/>
        <scheme val="minor"/>
      </rPr>
      <t>左</t>
    </r>
  </si>
  <si>
    <t>k(d/nm)</t>
  </si>
  <si>
    <t>计算</t>
  </si>
  <si>
    <t>汞</t>
  </si>
  <si>
    <t>紫（暗）</t>
  </si>
  <si>
    <t>黄1</t>
  </si>
  <si>
    <t>黄2</t>
  </si>
  <si>
    <t>θ左</t>
  </si>
  <si>
    <t>θ‘右</t>
  </si>
  <si>
    <t>θ’左</t>
  </si>
  <si>
    <r>
      <t>输入角度是请遵循时间输入的格式，例如360</t>
    </r>
    <r>
      <rPr>
        <sz val="11"/>
        <color theme="1"/>
        <rFont val="Calibri"/>
        <family val="2"/>
        <charset val="134"/>
      </rPr>
      <t>⁰00'输入360:00，189⁰02‘输入189:02，分号不能少！</t>
    </r>
  </si>
  <si>
    <t>如果有一种或几种颜色没有测量，清空那一行即可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</si>
</sst>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h]\⁰mm\'ss\'\'"/>
    <numFmt numFmtId="165" formatCode="[h]\⁰mm\'"/>
    <numFmt numFmtId="166" formatCode="0.00000E+00"/>
  </numFmts>
  <fonts count="11">
    <font>
      <sz val="11"/>
      <color theme="1"/>
      <name val="Calibri"/>
      <family val="2"/>
      <charset val="134"/>
      <scheme val="minor"/>
    </font>
    <font>
      <sz val="11"/>
      <color rgb="FF006100"/>
      <name val="Calibri"/>
      <family val="2"/>
      <charset val="134"/>
      <scheme val="minor"/>
    </font>
    <font>
      <sz val="11"/>
      <color rgb="FF9C0006"/>
      <name val="Calibri"/>
      <family val="2"/>
      <charset val="134"/>
      <scheme val="minor"/>
    </font>
    <font>
      <sz val="11"/>
      <color rgb="FF9C5700"/>
      <name val="Calibri"/>
      <family val="2"/>
      <charset val="134"/>
      <scheme val="minor"/>
    </font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charset val="134"/>
    </font>
    <font>
      <sz val="11"/>
      <color theme="1"/>
      <name val="Calibri"/>
      <family val="2"/>
    </font>
    <font>
      <sz val="11"/>
      <color rgb="FF006100"/>
      <name val="Calibri"/>
      <family val="2"/>
      <charset val="134"/>
      <scheme val="minor"/>
    </font>
    <font>
      <sz val="11"/>
      <color rgb="FF9C0006"/>
      <name val="Calibri"/>
      <family val="2"/>
      <charset val="134"/>
      <scheme val="minor"/>
    </font>
    <font>
      <sz val="11"/>
      <color rgb="FF9C5700"/>
      <name val="Calibri"/>
      <family val="2"/>
      <charset val="134"/>
      <scheme val="minor"/>
    </font>
    <font>
      <sz val="11"/>
      <color rgb="FF000000"/>
      <name val="Calibri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1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165" fontId="7" fillId="2" borderId="0" xfId="1" applyNumberFormat="1" applyFont="1" applyBorder="1"/>
    <xf numFmtId="0" fontId="8" fillId="3" borderId="0" xfId="2" applyFont="1" applyBorder="1"/>
    <xf numFmtId="164" fontId="9" fillId="4" borderId="0" xfId="3" applyNumberFormat="1" applyFont="1" applyBorder="1"/>
    <xf numFmtId="0" fontId="9" fillId="4" borderId="0" xfId="3" applyFont="1" applyBorder="1"/>
    <xf numFmtId="165" fontId="4" fillId="0" borderId="0" xfId="0" applyNumberFormat="1" applyFont="1"/>
    <xf numFmtId="0" fontId="4" fillId="0" borderId="0" xfId="0" applyFont="1" applyAlignment="1">
      <alignment wrapText="1"/>
    </xf>
    <xf numFmtId="166" fontId="7" fillId="2" borderId="0" xfId="1" applyNumberFormat="1" applyFont="1"/>
    <xf numFmtId="0" fontId="10" fillId="0" borderId="0" xfId="0" applyFont="1"/>
    <xf numFmtId="0" fontId="9" fillId="4" borderId="0" xfId="3" applyNumberFormat="1" applyFont="1" applyBorder="1"/>
    <xf numFmtId="164" fontId="4" fillId="0" borderId="0" xfId="0" applyNumberFormat="1" applyFont="1"/>
  </cellXfs>
  <cellStyles count="4">
    <cellStyle name="差" xfId="2" builtinId="27"/>
    <cellStyle name="常规" xfId="0" builtinId="0"/>
    <cellStyle name="好" xfId="1" builtinId="26"/>
    <cellStyle name="适中" xfId="3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312554680664903E-2"/>
          <c:y val="0.17171296296296298"/>
          <c:w val="0.89075699912510942"/>
          <c:h val="0.77736111111111106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λ/nm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backward val="0.14000000000000001"/>
            <c:intercept val="0"/>
            <c:dispRSqr val="0"/>
            <c:dispEq val="1"/>
            <c:trendlineLbl>
              <c:layout>
                <c:manualLayout>
                  <c:x val="-8.7937445319335086E-3"/>
                  <c:y val="-0.15154235928842227"/>
                </c:manualLayout>
              </c:layout>
              <c:numFmt formatCode="0.0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Sheet1!$Q$6:$Q$13</c:f>
              <c:numCache>
                <c:formatCode>General</c:formatCode>
                <c:ptCount val="8"/>
                <c:pt idx="0">
                  <c:v>0.21139587558618331</c:v>
                </c:pt>
                <c:pt idx="1">
                  <c:v>0.20000925088936031</c:v>
                </c:pt>
                <c:pt idx="2">
                  <c:v>0.17873066450456093</c:v>
                </c:pt>
                <c:pt idx="3">
                  <c:v>0.15075760354234533</c:v>
                </c:pt>
                <c:pt idx="4">
                  <c:v>0.14816901766661053</c:v>
                </c:pt>
                <c:pt idx="5">
                  <c:v>0.14622691084519396</c:v>
                </c:pt>
                <c:pt idx="6">
                  <c:v>0.14205308113105233</c:v>
                </c:pt>
                <c:pt idx="7">
                  <c:v>0.13449063235977973</c:v>
                </c:pt>
              </c:numCache>
            </c:numRef>
          </c:xVal>
          <c:yVal>
            <c:numRef>
              <c:f>Sheet1!$B$6:$B$13</c:f>
              <c:numCache>
                <c:formatCode>General</c:formatCode>
                <c:ptCount val="8"/>
                <c:pt idx="0">
                  <c:v>706.52</c:v>
                </c:pt>
                <c:pt idx="1">
                  <c:v>667.82</c:v>
                </c:pt>
                <c:pt idx="2">
                  <c:v>587.55999999999995</c:v>
                </c:pt>
                <c:pt idx="3">
                  <c:v>504.77</c:v>
                </c:pt>
                <c:pt idx="4">
                  <c:v>501.57</c:v>
                </c:pt>
                <c:pt idx="5">
                  <c:v>492.19</c:v>
                </c:pt>
                <c:pt idx="6">
                  <c:v>471.31</c:v>
                </c:pt>
                <c:pt idx="7">
                  <c:v>447.15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80-43C3-881A-A783A5B8D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9324159"/>
        <c:axId val="658397711"/>
      </c:scatterChart>
      <c:valAx>
        <c:axId val="6593241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8397711"/>
        <c:crosses val="autoZero"/>
        <c:crossBetween val="midCat"/>
      </c:valAx>
      <c:valAx>
        <c:axId val="658397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93241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240195</xdr:colOff>
      <xdr:row>15</xdr:row>
      <xdr:rowOff>156541</xdr:rowOff>
    </xdr:from>
    <xdr:to>
      <xdr:col>6</xdr:col>
      <xdr:colOff>720586</xdr:colOff>
      <xdr:row>30</xdr:row>
      <xdr:rowOff>42241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6E04970E-C8B3-4FC5-A297-AC7194D6CD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33130</xdr:colOff>
      <xdr:row>14</xdr:row>
      <xdr:rowOff>157370</xdr:rowOff>
    </xdr:from>
    <xdr:to>
      <xdr:col>4</xdr:col>
      <xdr:colOff>496956</xdr:colOff>
      <xdr:row>16</xdr:row>
      <xdr:rowOff>165652</xdr:rowOff>
    </xdr:to>
    <xdr:cxnSp macro="">
      <xdr:nvCxnSpPr>
        <xdr:cNvPr id="6" name="直接箭头连接符 5">
          <a:extLst>
            <a:ext uri="{FF2B5EF4-FFF2-40B4-BE49-F238E27FC236}">
              <a16:creationId xmlns:a16="http://schemas.microsoft.com/office/drawing/2014/main" id="{C15D45EF-0637-4571-BE3D-032B992E6B1B}"/>
            </a:ext>
          </a:extLst>
        </xdr:cNvPr>
        <xdr:cNvCxnSpPr/>
      </xdr:nvCxnSpPr>
      <xdr:spPr>
        <a:xfrm flipH="1" flipV="1">
          <a:off x="1689652" y="2443370"/>
          <a:ext cx="1673087" cy="38928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E1B3A-F698-410A-B039-A8E0AE58E376}">
  <dimension ref="A1:Q43"/>
  <sheetViews>
    <sheetView tabSelected="1" zoomScale="115" zoomScaleNormal="115" workbookViewId="0">
      <selection activeCell="N24" sqref="N24"/>
    </sheetView>
  </sheetViews>
  <sheetFormatPr defaultRowHeight="15"/>
  <cols>
    <col min="1" max="1" width="11.28515625" style="2" customWidth="1"/>
    <col min="2" max="2" width="13.5703125" style="2" customWidth="1"/>
    <col min="3" max="3" width="9" style="2" customWidth="1"/>
    <col min="4" max="6" width="9.140625" style="2"/>
    <col min="7" max="7" width="12" style="2" customWidth="1"/>
    <col min="8" max="8" width="15.7109375" style="2" customWidth="1"/>
    <col min="9" max="10" width="9.140625" style="2"/>
    <col min="11" max="14" width="9.140625" style="2" customWidth="1"/>
    <col min="15" max="15" width="12" style="2" customWidth="1"/>
    <col min="16" max="16" width="10.140625" style="2" bestFit="1" customWidth="1"/>
    <col min="17" max="17" width="12.140625" style="2" customWidth="1"/>
    <col min="18" max="16384" width="9.140625" style="2"/>
  </cols>
  <sheetData>
    <row r="1" spans="1:17">
      <c r="A1" s="1" t="s">
        <v>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 t="s">
        <v>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>
      <c r="A3" s="2" t="s">
        <v>0</v>
      </c>
    </row>
    <row r="4" spans="1:17">
      <c r="C4" s="3" t="s">
        <v>13</v>
      </c>
      <c r="D4" s="3"/>
      <c r="E4" s="3"/>
      <c r="F4" s="3"/>
      <c r="G4" s="3" t="s">
        <v>14</v>
      </c>
      <c r="H4" s="3"/>
      <c r="I4" s="3"/>
      <c r="J4" s="3"/>
      <c r="K4" s="3" t="s">
        <v>24</v>
      </c>
      <c r="L4" s="3"/>
      <c r="M4" s="3"/>
      <c r="N4" s="3"/>
      <c r="O4" s="2" t="s">
        <v>14</v>
      </c>
      <c r="P4" s="2" t="s">
        <v>13</v>
      </c>
    </row>
    <row r="5" spans="1:17">
      <c r="A5" s="2" t="s">
        <v>1</v>
      </c>
      <c r="B5" s="4" t="s">
        <v>10</v>
      </c>
      <c r="C5" s="4" t="s">
        <v>21</v>
      </c>
      <c r="D5" s="4" t="s">
        <v>11</v>
      </c>
      <c r="E5" s="4" t="s">
        <v>22</v>
      </c>
      <c r="F5" s="4" t="s">
        <v>12</v>
      </c>
      <c r="G5" s="4" t="s">
        <v>21</v>
      </c>
      <c r="H5" s="4" t="s">
        <v>11</v>
      </c>
      <c r="I5" s="4" t="s">
        <v>22</v>
      </c>
      <c r="J5" s="4" t="s">
        <v>12</v>
      </c>
      <c r="K5" s="4" t="s">
        <v>15</v>
      </c>
      <c r="L5" s="4" t="s">
        <v>16</v>
      </c>
      <c r="M5" s="4" t="s">
        <v>18</v>
      </c>
      <c r="N5" s="4" t="s">
        <v>19</v>
      </c>
      <c r="O5" s="4" t="s">
        <v>17</v>
      </c>
      <c r="P5" s="4" t="s">
        <v>17</v>
      </c>
      <c r="Q5" s="4" t="s">
        <v>20</v>
      </c>
    </row>
    <row r="6" spans="1:17">
      <c r="A6" s="2" t="s">
        <v>2</v>
      </c>
      <c r="B6" s="2">
        <v>706.52</v>
      </c>
      <c r="C6" s="5">
        <v>6.9458333333333329</v>
      </c>
      <c r="D6" s="5">
        <v>14.446527777777776</v>
      </c>
      <c r="E6" s="5">
        <v>7.9624999999999995</v>
      </c>
      <c r="F6" s="5">
        <v>0.46388888888888885</v>
      </c>
      <c r="G6" s="6">
        <f>RADIANS(C6*24)</f>
        <v>2.9094638630745471</v>
      </c>
      <c r="H6" s="6">
        <f t="shared" ref="H6:J13" si="0">RADIANS(D6*24)</f>
        <v>6.051347404873006</v>
      </c>
      <c r="I6" s="6">
        <f t="shared" si="0"/>
        <v>3.3353242005611636</v>
      </c>
      <c r="J6" s="6">
        <f t="shared" si="0"/>
        <v>0.19431332338870203</v>
      </c>
      <c r="K6" s="6" t="b">
        <f>ABS(G6-I6)&gt;PI()</f>
        <v>0</v>
      </c>
      <c r="L6" s="6" t="b">
        <f>ABS(H6-J6)&gt;PI()</f>
        <v>1</v>
      </c>
      <c r="M6" s="6">
        <f>IF(K6,2*PI()-ABS(G6-I6),ABS(G6-I6))</f>
        <v>0.42586033748661656</v>
      </c>
      <c r="N6" s="6">
        <f>IF(L6,2*PI()-ABS(H6-J6),ABS(H6-J6))</f>
        <v>0.42615122569528197</v>
      </c>
      <c r="O6" s="6">
        <f>(M6+N6)/4</f>
        <v>0.21300289079547463</v>
      </c>
      <c r="P6" s="7">
        <f>DEGREES(O6)/24</f>
        <v>0.50850694444444444</v>
      </c>
      <c r="Q6" s="8">
        <f>SIN(O6)</f>
        <v>0.21139587558618331</v>
      </c>
    </row>
    <row r="7" spans="1:17">
      <c r="A7" s="2" t="s">
        <v>3</v>
      </c>
      <c r="B7" s="2">
        <v>667.82</v>
      </c>
      <c r="C7" s="5">
        <v>6.9729166666666664</v>
      </c>
      <c r="D7" s="5">
        <v>14.474305555555555</v>
      </c>
      <c r="E7" s="5">
        <v>7.9340277777777777</v>
      </c>
      <c r="F7" s="5">
        <v>0.43611111111111112</v>
      </c>
      <c r="G7" s="6">
        <f t="shared" ref="G7:G13" si="1">RADIANS(C7*24)</f>
        <v>2.9208085032125104</v>
      </c>
      <c r="H7" s="6">
        <f t="shared" si="0"/>
        <v>6.0629829332196348</v>
      </c>
      <c r="I7" s="6">
        <f t="shared" si="0"/>
        <v>3.323397784005869</v>
      </c>
      <c r="J7" s="6">
        <f t="shared" si="0"/>
        <v>0.18267779504207315</v>
      </c>
      <c r="K7" s="6" t="b">
        <f t="shared" ref="K7:L13" si="2">ABS(G7-I7)&gt;PI()</f>
        <v>0</v>
      </c>
      <c r="L7" s="6" t="b">
        <f t="shared" si="2"/>
        <v>1</v>
      </c>
      <c r="M7" s="6">
        <f t="shared" ref="M7:N12" si="3">IF(K7,2*PI()-ABS(G7-I7),ABS(G7-I7))</f>
        <v>0.40258928079335865</v>
      </c>
      <c r="N7" s="6">
        <f t="shared" si="3"/>
        <v>0.4028801690020245</v>
      </c>
      <c r="O7" s="6">
        <f t="shared" ref="O7:O13" si="4">(M7+N7)/4</f>
        <v>0.20136736244884579</v>
      </c>
      <c r="P7" s="7">
        <f t="shared" ref="P7:P13" si="5">DEGREES(O7)/24</f>
        <v>0.48072916666666671</v>
      </c>
      <c r="Q7" s="8">
        <f t="shared" ref="Q7:Q13" si="6">SIN(O7)</f>
        <v>0.20000925088936031</v>
      </c>
    </row>
    <row r="8" spans="1:17">
      <c r="A8" s="2" t="s">
        <v>4</v>
      </c>
      <c r="B8" s="2">
        <v>587.55999999999995</v>
      </c>
      <c r="C8" s="5">
        <v>7.009722222222222</v>
      </c>
      <c r="D8" s="5">
        <v>14.53125</v>
      </c>
      <c r="E8" s="5">
        <v>7.8777777777777773</v>
      </c>
      <c r="F8" s="5">
        <v>0.37916666666666665</v>
      </c>
      <c r="G8" s="6">
        <f t="shared" si="1"/>
        <v>2.9362255782717934</v>
      </c>
      <c r="H8" s="6">
        <f t="shared" si="0"/>
        <v>6.0868357663302239</v>
      </c>
      <c r="I8" s="6">
        <f t="shared" si="0"/>
        <v>3.2998358391039457</v>
      </c>
      <c r="J8" s="6">
        <f t="shared" si="0"/>
        <v>0.15882496193148399</v>
      </c>
      <c r="K8" s="6" t="b">
        <f t="shared" si="2"/>
        <v>0</v>
      </c>
      <c r="L8" s="6" t="b">
        <f t="shared" si="2"/>
        <v>1</v>
      </c>
      <c r="M8" s="6">
        <f t="shared" si="3"/>
        <v>0.36361026083215231</v>
      </c>
      <c r="N8" s="6">
        <f t="shared" si="3"/>
        <v>0.35517450278084617</v>
      </c>
      <c r="O8" s="6">
        <f t="shared" si="4"/>
        <v>0.17969619090324962</v>
      </c>
      <c r="P8" s="7">
        <f t="shared" si="5"/>
        <v>0.42899305555555584</v>
      </c>
      <c r="Q8" s="8">
        <f t="shared" si="6"/>
        <v>0.17873066450456093</v>
      </c>
    </row>
    <row r="9" spans="1:17">
      <c r="A9" s="2" t="s">
        <v>5</v>
      </c>
      <c r="B9" s="2">
        <v>504.77</v>
      </c>
      <c r="C9" s="5">
        <v>7.0909722222222227</v>
      </c>
      <c r="D9" s="5">
        <v>14.59236111111111</v>
      </c>
      <c r="E9" s="5">
        <v>7.8138888888888891</v>
      </c>
      <c r="F9" s="5">
        <v>0.31458333333333333</v>
      </c>
      <c r="G9" s="6">
        <f t="shared" si="1"/>
        <v>2.9702594986856834</v>
      </c>
      <c r="H9" s="6">
        <f t="shared" si="0"/>
        <v>6.1124339286928073</v>
      </c>
      <c r="I9" s="6">
        <f t="shared" si="0"/>
        <v>3.2730741239066994</v>
      </c>
      <c r="J9" s="6">
        <f t="shared" si="0"/>
        <v>0.13177235852557187</v>
      </c>
      <c r="K9" s="6" t="b">
        <f t="shared" si="2"/>
        <v>0</v>
      </c>
      <c r="L9" s="6" t="b">
        <f t="shared" si="2"/>
        <v>1</v>
      </c>
      <c r="M9" s="6">
        <f t="shared" si="3"/>
        <v>0.30281462522101599</v>
      </c>
      <c r="N9" s="6">
        <f t="shared" si="3"/>
        <v>0.30252373701235058</v>
      </c>
      <c r="O9" s="6">
        <f t="shared" si="4"/>
        <v>0.15133459055834164</v>
      </c>
      <c r="P9" s="7">
        <f t="shared" si="5"/>
        <v>0.36128472222222219</v>
      </c>
      <c r="Q9" s="8">
        <f t="shared" si="6"/>
        <v>0.15075760354234533</v>
      </c>
    </row>
    <row r="10" spans="1:17">
      <c r="A10" s="2" t="s">
        <v>6</v>
      </c>
      <c r="B10" s="2">
        <v>501.57</v>
      </c>
      <c r="C10" s="5">
        <v>7.0979166666666664</v>
      </c>
      <c r="D10" s="5">
        <v>14.599305555555555</v>
      </c>
      <c r="E10" s="5">
        <v>7.8076388888888886</v>
      </c>
      <c r="F10" s="5">
        <v>0.30972222222222223</v>
      </c>
      <c r="G10" s="6">
        <f t="shared" si="1"/>
        <v>2.9731683807723401</v>
      </c>
      <c r="H10" s="6">
        <f t="shared" si="0"/>
        <v>6.115342810779465</v>
      </c>
      <c r="I10" s="6">
        <f t="shared" si="0"/>
        <v>3.2704561300287076</v>
      </c>
      <c r="J10" s="6">
        <f t="shared" si="0"/>
        <v>0.12973614106491183</v>
      </c>
      <c r="K10" s="6" t="b">
        <f t="shared" si="2"/>
        <v>0</v>
      </c>
      <c r="L10" s="6" t="b">
        <f t="shared" si="2"/>
        <v>1</v>
      </c>
      <c r="M10" s="6">
        <f t="shared" si="3"/>
        <v>0.29728774925636747</v>
      </c>
      <c r="N10" s="6">
        <f t="shared" si="3"/>
        <v>0.29757863746503332</v>
      </c>
      <c r="O10" s="6">
        <f t="shared" si="4"/>
        <v>0.1487165966803502</v>
      </c>
      <c r="P10" s="7">
        <f t="shared" si="5"/>
        <v>0.35503472222222232</v>
      </c>
      <c r="Q10" s="8">
        <f t="shared" si="6"/>
        <v>0.14816901766661053</v>
      </c>
    </row>
    <row r="11" spans="1:17">
      <c r="A11" s="2" t="s">
        <v>7</v>
      </c>
      <c r="B11" s="2">
        <v>492.19</v>
      </c>
      <c r="C11" s="5">
        <v>7.104166666666667</v>
      </c>
      <c r="D11" s="5">
        <v>14.604166666666666</v>
      </c>
      <c r="E11" s="5">
        <v>7.8048611111111112</v>
      </c>
      <c r="F11" s="5">
        <v>0.30486111111111108</v>
      </c>
      <c r="G11" s="6">
        <f t="shared" si="1"/>
        <v>2.9757863746503319</v>
      </c>
      <c r="H11" s="6">
        <f t="shared" si="0"/>
        <v>6.1173790282401255</v>
      </c>
      <c r="I11" s="6">
        <f t="shared" si="0"/>
        <v>3.2692925771940451</v>
      </c>
      <c r="J11" s="6">
        <f t="shared" si="0"/>
        <v>0.12769992360425178</v>
      </c>
      <c r="K11" s="6" t="b">
        <f t="shared" si="2"/>
        <v>0</v>
      </c>
      <c r="L11" s="6" t="b">
        <f t="shared" si="2"/>
        <v>1</v>
      </c>
      <c r="M11" s="6">
        <f t="shared" si="3"/>
        <v>0.29350620254371318</v>
      </c>
      <c r="N11" s="6">
        <f t="shared" si="3"/>
        <v>0.29350620254371229</v>
      </c>
      <c r="O11" s="6">
        <f t="shared" si="4"/>
        <v>0.14675310127185637</v>
      </c>
      <c r="P11" s="7">
        <f t="shared" si="5"/>
        <v>0.35034722222222187</v>
      </c>
      <c r="Q11" s="8">
        <f t="shared" si="6"/>
        <v>0.14622691084519396</v>
      </c>
    </row>
    <row r="12" spans="1:17">
      <c r="A12" s="2" t="s">
        <v>8</v>
      </c>
      <c r="B12" s="2">
        <v>471.31</v>
      </c>
      <c r="C12" s="5">
        <v>7.1124999999999998</v>
      </c>
      <c r="D12" s="5">
        <v>14.613888888888889</v>
      </c>
      <c r="E12" s="5">
        <v>7.7930555555555552</v>
      </c>
      <c r="F12" s="5">
        <v>0.29444444444444445</v>
      </c>
      <c r="G12" s="6">
        <f t="shared" si="1"/>
        <v>2.9792770331543204</v>
      </c>
      <c r="H12" s="6">
        <f t="shared" si="0"/>
        <v>6.1214514631614456</v>
      </c>
      <c r="I12" s="6">
        <f t="shared" si="0"/>
        <v>3.2643474776467278</v>
      </c>
      <c r="J12" s="6">
        <f t="shared" si="0"/>
        <v>0.12333660047426595</v>
      </c>
      <c r="K12" s="6" t="b">
        <f t="shared" si="2"/>
        <v>0</v>
      </c>
      <c r="L12" s="6" t="b">
        <f t="shared" si="2"/>
        <v>1</v>
      </c>
      <c r="M12" s="6">
        <f>IF(K12,2*PI()-ABS(G12-I12),ABS(G12-I12))</f>
        <v>0.28507044449240748</v>
      </c>
      <c r="N12" s="6">
        <f t="shared" si="3"/>
        <v>0.28507044449240659</v>
      </c>
      <c r="O12" s="6">
        <f t="shared" si="4"/>
        <v>0.14253522224620352</v>
      </c>
      <c r="P12" s="7">
        <f t="shared" si="5"/>
        <v>0.34027777777777762</v>
      </c>
      <c r="Q12" s="8">
        <f t="shared" si="6"/>
        <v>0.14205308113105233</v>
      </c>
    </row>
    <row r="13" spans="1:17">
      <c r="A13" s="2" t="s">
        <v>9</v>
      </c>
      <c r="B13" s="2">
        <v>447.15</v>
      </c>
      <c r="C13" s="5">
        <v>7.1291666666666664</v>
      </c>
      <c r="D13" s="5">
        <v>14.630555555555555</v>
      </c>
      <c r="E13" s="5">
        <v>7.7736111111111112</v>
      </c>
      <c r="F13" s="5">
        <v>0.27430555555555552</v>
      </c>
      <c r="G13" s="6">
        <f t="shared" si="1"/>
        <v>2.9862583501622977</v>
      </c>
      <c r="H13" s="6">
        <f t="shared" si="0"/>
        <v>6.1284327801694225</v>
      </c>
      <c r="I13" s="6">
        <f t="shared" si="0"/>
        <v>3.2562026078040875</v>
      </c>
      <c r="J13" s="6">
        <f t="shared" si="0"/>
        <v>0.11490084242296</v>
      </c>
      <c r="K13" s="6" t="b">
        <f t="shared" si="2"/>
        <v>0</v>
      </c>
      <c r="L13" s="6" t="b">
        <f t="shared" si="2"/>
        <v>1</v>
      </c>
      <c r="M13" s="6">
        <f>IF(K13,2*PI()-ABS(G13-I13),ABS(G13-I13))</f>
        <v>0.26994425764178986</v>
      </c>
      <c r="N13" s="6">
        <f>IF(L13,2*PI()-ABS(H13-J13),ABS(H13-J13))</f>
        <v>0.26965336943312401</v>
      </c>
      <c r="O13" s="6">
        <f t="shared" si="4"/>
        <v>0.13489940676872847</v>
      </c>
      <c r="P13" s="7">
        <f t="shared" si="5"/>
        <v>0.32204861111111133</v>
      </c>
      <c r="Q13" s="8">
        <f t="shared" si="6"/>
        <v>0.13449063235977973</v>
      </c>
    </row>
    <row r="14" spans="1:17">
      <c r="C14" s="9"/>
    </row>
    <row r="15" spans="1:17">
      <c r="A15" s="10" t="s">
        <v>23</v>
      </c>
      <c r="B15" s="11">
        <v>3337.21</v>
      </c>
    </row>
    <row r="16" spans="1:17">
      <c r="E16" s="12"/>
    </row>
    <row r="19" spans="8:8">
      <c r="H19" s="9"/>
    </row>
    <row r="33" spans="1:17">
      <c r="A33" s="2" t="s">
        <v>25</v>
      </c>
    </row>
    <row r="34" spans="1:17">
      <c r="B34" s="3" t="s">
        <v>13</v>
      </c>
      <c r="C34" s="3"/>
      <c r="D34" s="3"/>
      <c r="E34" s="3"/>
      <c r="F34" s="3" t="s">
        <v>14</v>
      </c>
      <c r="G34" s="3"/>
      <c r="H34" s="3"/>
      <c r="I34" s="3"/>
      <c r="J34" s="3" t="s">
        <v>24</v>
      </c>
      <c r="K34" s="3"/>
      <c r="L34" s="3"/>
      <c r="M34" s="3"/>
      <c r="N34" s="2" t="s">
        <v>14</v>
      </c>
      <c r="O34" s="2" t="s">
        <v>13</v>
      </c>
    </row>
    <row r="35" spans="1:17">
      <c r="A35" s="2" t="s">
        <v>1</v>
      </c>
      <c r="B35" s="4" t="s">
        <v>11</v>
      </c>
      <c r="C35" s="4" t="s">
        <v>29</v>
      </c>
      <c r="D35" s="4" t="s">
        <v>30</v>
      </c>
      <c r="E35" s="4" t="s">
        <v>31</v>
      </c>
      <c r="F35" s="4" t="s">
        <v>21</v>
      </c>
      <c r="G35" s="4" t="s">
        <v>11</v>
      </c>
      <c r="H35" s="4" t="s">
        <v>22</v>
      </c>
      <c r="I35" s="4" t="s">
        <v>12</v>
      </c>
      <c r="J35" s="4" t="s">
        <v>15</v>
      </c>
      <c r="K35" s="4" t="s">
        <v>16</v>
      </c>
      <c r="L35" s="4" t="s">
        <v>18</v>
      </c>
      <c r="M35" s="4" t="s">
        <v>19</v>
      </c>
      <c r="N35" s="4" t="s">
        <v>17</v>
      </c>
      <c r="O35" s="4" t="s">
        <v>17</v>
      </c>
      <c r="P35" s="4" t="s">
        <v>20</v>
      </c>
      <c r="Q35" s="2" t="s">
        <v>10</v>
      </c>
    </row>
    <row r="36" spans="1:17">
      <c r="A36" s="2" t="s">
        <v>26</v>
      </c>
      <c r="B36" s="5">
        <v>10.684027777777779</v>
      </c>
      <c r="C36" s="5">
        <v>3.1847222222222222</v>
      </c>
      <c r="D36" s="5">
        <v>10.100694444444445</v>
      </c>
      <c r="E36" s="5">
        <v>2.6013888888888888</v>
      </c>
      <c r="F36" s="6">
        <f>RADIANS(B36*24)</f>
        <v>4.4753150903221268</v>
      </c>
      <c r="G36" s="6">
        <f t="shared" ref="G36:G40" si="7">RADIANS(C36*24)</f>
        <v>1.3340133249409993</v>
      </c>
      <c r="H36" s="6">
        <f t="shared" ref="H36:H40" si="8">RADIANS(D36*24)</f>
        <v>4.2309689950429208</v>
      </c>
      <c r="I36" s="6">
        <f t="shared" ref="I36:I40" si="9">RADIANS(E36*24)</f>
        <v>1.0896672296617931</v>
      </c>
      <c r="J36" s="6" t="b">
        <f>ABS(F36-H36)&gt;PI()</f>
        <v>0</v>
      </c>
      <c r="K36" s="6" t="b">
        <f>ABS(G36-I36)&gt;PI()</f>
        <v>0</v>
      </c>
      <c r="L36" s="6">
        <f>IF(J36,2*PI()-ABS(F36-H36),ABS(F36-H36))</f>
        <v>0.24434609527920603</v>
      </c>
      <c r="M36" s="6">
        <f>IF(K36,2*PI()-ABS(G36-I36),ABS(G36-I36))</f>
        <v>0.24434609527920625</v>
      </c>
      <c r="N36" s="6">
        <f>(L36+M36)/4</f>
        <v>0.12217304763960307</v>
      </c>
      <c r="O36" s="7">
        <f>DEGREES(N36)/24</f>
        <v>0.29166666666666669</v>
      </c>
      <c r="P36" s="8">
        <f>SIN(N36)</f>
        <v>0.12186934340514748</v>
      </c>
      <c r="Q36" s="13">
        <f>$B$15*P36</f>
        <v>406.70359150509222</v>
      </c>
    </row>
    <row r="37" spans="1:17">
      <c r="A37" s="2" t="s">
        <v>9</v>
      </c>
      <c r="B37" s="5">
        <v>10.704166666666666</v>
      </c>
      <c r="C37" s="5">
        <v>3.2034722222222225</v>
      </c>
      <c r="D37" s="5">
        <v>10.078472222222222</v>
      </c>
      <c r="E37" s="5">
        <v>2.6208333333333331</v>
      </c>
      <c r="F37" s="6">
        <f t="shared" ref="F37:F40" si="10">RADIANS(B37*24)</f>
        <v>4.4837508483734325</v>
      </c>
      <c r="G37" s="6">
        <f t="shared" si="7"/>
        <v>1.3418673065749738</v>
      </c>
      <c r="H37" s="6">
        <f t="shared" si="8"/>
        <v>4.2216605723656171</v>
      </c>
      <c r="I37" s="6">
        <f t="shared" si="9"/>
        <v>1.0978120995044331</v>
      </c>
      <c r="J37" s="6" t="b">
        <f t="shared" ref="J37:J40" si="11">ABS(F37-H37)&gt;PI()</f>
        <v>0</v>
      </c>
      <c r="K37" s="6" t="b">
        <f t="shared" ref="K37:K40" si="12">ABS(G37-I37)&gt;PI()</f>
        <v>0</v>
      </c>
      <c r="L37" s="6">
        <f t="shared" ref="L37:L40" si="13">IF(J37,2*PI()-ABS(F37-H37),ABS(F37-H37))</f>
        <v>0.26209027600781543</v>
      </c>
      <c r="M37" s="6">
        <f t="shared" ref="M37:M40" si="14">IF(K37,2*PI()-ABS(G37-I37),ABS(G37-I37))</f>
        <v>0.24405520707054063</v>
      </c>
      <c r="N37" s="6">
        <f t="shared" ref="N37:N40" si="15">(L37+M37)/4</f>
        <v>0.12653637076958901</v>
      </c>
      <c r="O37" s="7">
        <f t="shared" ref="O37:O40" si="16">DEGREES(N37)/24</f>
        <v>0.30208333333333365</v>
      </c>
      <c r="P37" s="8">
        <f t="shared" ref="P37:P40" si="17">SIN(N37)</f>
        <v>0.12619896913582987</v>
      </c>
      <c r="Q37" s="13">
        <f t="shared" ref="Q37:Q40" si="18">$B$15*P37</f>
        <v>421.15246178978282</v>
      </c>
    </row>
    <row r="38" spans="1:17">
      <c r="A38" s="2" t="s">
        <v>6</v>
      </c>
      <c r="B38" s="5">
        <v>10.784722222222221</v>
      </c>
      <c r="C38" s="5">
        <v>3.2854166666666664</v>
      </c>
      <c r="D38" s="5">
        <v>9.999305555555555</v>
      </c>
      <c r="E38" s="5">
        <v>2.5</v>
      </c>
      <c r="F38" s="6">
        <f t="shared" si="10"/>
        <v>4.5174938805786562</v>
      </c>
      <c r="G38" s="6">
        <f t="shared" si="7"/>
        <v>1.3761921151975287</v>
      </c>
      <c r="H38" s="6">
        <f t="shared" si="8"/>
        <v>4.1884993165777251</v>
      </c>
      <c r="I38" s="6">
        <f t="shared" si="9"/>
        <v>1.0471975511965976</v>
      </c>
      <c r="J38" s="6" t="b">
        <f t="shared" si="11"/>
        <v>0</v>
      </c>
      <c r="K38" s="6" t="b">
        <f t="shared" si="12"/>
        <v>0</v>
      </c>
      <c r="L38" s="6">
        <f t="shared" si="13"/>
        <v>0.32899456400093108</v>
      </c>
      <c r="M38" s="6">
        <f t="shared" si="14"/>
        <v>0.32899456400093108</v>
      </c>
      <c r="N38" s="6">
        <f t="shared" si="15"/>
        <v>0.16449728200046554</v>
      </c>
      <c r="O38" s="7">
        <f t="shared" si="16"/>
        <v>0.39270833333333327</v>
      </c>
      <c r="P38" s="8">
        <f t="shared" si="17"/>
        <v>0.163756419993698</v>
      </c>
      <c r="Q38" s="13">
        <f t="shared" si="18"/>
        <v>546.4895623671689</v>
      </c>
    </row>
    <row r="39" spans="1:17">
      <c r="A39" s="2" t="s">
        <v>27</v>
      </c>
      <c r="B39" s="5">
        <v>10.806944444444445</v>
      </c>
      <c r="C39" s="5">
        <v>3.306944444444444</v>
      </c>
      <c r="D39" s="5">
        <v>9.9749999999999996</v>
      </c>
      <c r="E39" s="5">
        <v>2.4756944444444442</v>
      </c>
      <c r="F39" s="6">
        <f t="shared" si="10"/>
        <v>4.5268023032559599</v>
      </c>
      <c r="G39" s="6">
        <f t="shared" si="7"/>
        <v>1.3852096496661661</v>
      </c>
      <c r="H39" s="6">
        <f t="shared" si="8"/>
        <v>4.1783182292744243</v>
      </c>
      <c r="I39" s="6">
        <f t="shared" si="9"/>
        <v>1.0370164638932973</v>
      </c>
      <c r="J39" s="6" t="b">
        <f t="shared" si="11"/>
        <v>0</v>
      </c>
      <c r="K39" s="6" t="b">
        <f t="shared" si="12"/>
        <v>0</v>
      </c>
      <c r="L39" s="6">
        <f t="shared" si="13"/>
        <v>0.34848407398153558</v>
      </c>
      <c r="M39" s="6">
        <f t="shared" si="14"/>
        <v>0.34819318577286884</v>
      </c>
      <c r="N39" s="6">
        <f t="shared" si="15"/>
        <v>0.17416931493860111</v>
      </c>
      <c r="O39" s="7">
        <f t="shared" si="16"/>
        <v>0.41579861111111183</v>
      </c>
      <c r="P39" s="8">
        <f t="shared" si="17"/>
        <v>0.17329007999165599</v>
      </c>
      <c r="Q39" s="13">
        <f t="shared" si="18"/>
        <v>578.3053878489543</v>
      </c>
    </row>
    <row r="40" spans="1:17">
      <c r="A40" s="2" t="s">
        <v>28</v>
      </c>
      <c r="B40" s="5">
        <v>10.809027777777779</v>
      </c>
      <c r="C40" s="5">
        <v>3.3097222222222222</v>
      </c>
      <c r="D40" s="5">
        <v>9.9736111111111114</v>
      </c>
      <c r="E40" s="5">
        <v>2.4743055555555555</v>
      </c>
      <c r="F40" s="6">
        <f t="shared" si="10"/>
        <v>4.527674967881957</v>
      </c>
      <c r="G40" s="6">
        <f t="shared" si="7"/>
        <v>1.3863732025008291</v>
      </c>
      <c r="H40" s="6">
        <f t="shared" si="8"/>
        <v>4.1777364528570935</v>
      </c>
      <c r="I40" s="6">
        <f t="shared" si="9"/>
        <v>1.036434687475966</v>
      </c>
      <c r="J40" s="6" t="b">
        <f t="shared" si="11"/>
        <v>0</v>
      </c>
      <c r="K40" s="6" t="b">
        <f t="shared" si="12"/>
        <v>0</v>
      </c>
      <c r="L40" s="6">
        <f t="shared" si="13"/>
        <v>0.34993851502486351</v>
      </c>
      <c r="M40" s="6">
        <f t="shared" si="14"/>
        <v>0.34993851502486306</v>
      </c>
      <c r="N40" s="6">
        <f t="shared" si="15"/>
        <v>0.17496925751243164</v>
      </c>
      <c r="O40" s="7">
        <f t="shared" si="16"/>
        <v>0.41770833333333357</v>
      </c>
      <c r="P40" s="8">
        <f t="shared" si="17"/>
        <v>0.17407786456794536</v>
      </c>
      <c r="Q40" s="13">
        <f t="shared" si="18"/>
        <v>580.93439041479292</v>
      </c>
    </row>
    <row r="41" spans="1:17">
      <c r="O41" s="14"/>
    </row>
    <row r="42" spans="1:17">
      <c r="O42" s="14"/>
    </row>
    <row r="43" spans="1:17">
      <c r="O43" s="14"/>
    </row>
  </sheetData>
  <mergeCells count="8">
    <mergeCell ref="B34:E34"/>
    <mergeCell ref="F34:I34"/>
    <mergeCell ref="J34:M34"/>
    <mergeCell ref="A1:Q1"/>
    <mergeCell ref="A2:Q2"/>
    <mergeCell ref="C4:F4"/>
    <mergeCell ref="G4:J4"/>
    <mergeCell ref="K4:N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ruhai ji</dc:creator>
  <cp:lastModifiedBy>ruhai ji</cp:lastModifiedBy>
  <dcterms:created xsi:type="dcterms:W3CDTF">2017-10-12T03:32:45Z</dcterms:created>
  <dcterms:modified xsi:type="dcterms:W3CDTF">2017-10-12T08:13:53Z</dcterms:modified>
</cp:coreProperties>
</file>